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A" sheetId="1" r:id="rId1"/>
    <sheet name="B" sheetId="2" r:id="rId2"/>
    <sheet name="Sheet3" sheetId="3" r:id="rId3"/>
  </sheets>
  <definedNames>
    <definedName name="_ftn1" localSheetId="0">'B'!#REF!</definedName>
    <definedName name="_ftn2" localSheetId="0">'B'!#REF!</definedName>
    <definedName name="_ftn3" localSheetId="0">'B'!#REF!</definedName>
    <definedName name="_ftnref1" localSheetId="0">'A'!#REF!</definedName>
    <definedName name="_ftnref2" localSheetId="0">'A'!#REF!</definedName>
    <definedName name="_ftnref3" localSheetId="0">'A'!#REF!</definedName>
    <definedName name="_xlnm.Print_Area" localSheetId="0">'A'!$B$6:$I$55</definedName>
    <definedName name="_xlnm.Print_Area" localSheetId="1">'B'!$B$5:$F$50</definedName>
    <definedName name="_xlnm.Print_Area" localSheetId="2">'Sheet3'!#REF!</definedName>
  </definedNames>
  <calcPr fullCalcOnLoad="1"/>
</workbook>
</file>

<file path=xl/sharedStrings.xml><?xml version="1.0" encoding="utf-8"?>
<sst xmlns="http://schemas.openxmlformats.org/spreadsheetml/2006/main" count="170" uniqueCount="109">
  <si>
    <t>Cate-gory code</t>
  </si>
  <si>
    <t>Category of shareholder</t>
  </si>
  <si>
    <t>Number of shares held in dematerialized form</t>
  </si>
  <si>
    <t>Total shareholding as a percentage of total number of shares</t>
  </si>
  <si>
    <t>As a percentage of (A+B)[1]</t>
  </si>
  <si>
    <t>As a percentage of (A+B+C)</t>
  </si>
  <si>
    <t>(A)</t>
  </si>
  <si>
    <t xml:space="preserve">Shareholding of Promoter and Promoter Group[2] </t>
  </si>
  <si>
    <t>   </t>
  </si>
  <si>
    <t xml:space="preserve">Indian </t>
  </si>
  <si>
    <t>(a)</t>
  </si>
  <si>
    <t>Individuals/ Hindu Undivided Family</t>
  </si>
  <si>
    <t>(b)</t>
  </si>
  <si>
    <t>Central Government/ State Government(s)</t>
  </si>
  <si>
    <t>(c)</t>
  </si>
  <si>
    <t xml:space="preserve">Bodies Corporate </t>
  </si>
  <si>
    <t>(d)</t>
  </si>
  <si>
    <t xml:space="preserve">Financial Institutions/ Banks </t>
  </si>
  <si>
    <t>(e)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</si>
  <si>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</si>
  <si>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</si>
  <si>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</si>
  <si>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</si>
  <si>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</si>
  <si>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</si>
  <si>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</si>
  <si>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>(B)</t>
  </si>
  <si>
    <t xml:space="preserve">Public shareholding[3]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</si>
  <si>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</si>
  <si>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</si>
  <si>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</si>
  <si>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</si>
  <si>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</si>
  <si>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Insurance Companies</t>
  </si>
  <si>
    <t>(f)</t>
  </si>
  <si>
    <t>Foreign Institutional Investors</t>
  </si>
  <si>
    <t>(g)</t>
  </si>
  <si>
    <t>Foreign Venture Capital Investors</t>
  </si>
  <si>
    <t>(h)</t>
  </si>
  <si>
    <t>Any Other (specify)</t>
  </si>
  <si>
    <t xml:space="preserve">Sub-Total (B)(1) </t>
  </si>
  <si>
    <t>Non-institutions</t>
  </si>
  <si>
    <t>Individuals -</t>
  </si>
  <si>
    <r>
      <t>i.</t>
    </r>
    <r>
      <rPr>
        <sz val="7"/>
        <rFont val="Times New Roman"/>
        <family val="1"/>
      </rPr>
      <t xml:space="preserve">    </t>
    </r>
    <r>
      <rPr>
        <sz val="11.5"/>
        <rFont val="Arial"/>
        <family val="2"/>
      </rPr>
      <t>Individual shareholders holding nominal share capital up to Rs. 1 lakh.</t>
    </r>
  </si>
  <si>
    <r>
      <t>ii.</t>
    </r>
    <r>
      <rPr>
        <sz val="7"/>
        <rFont val="Times New Roman"/>
        <family val="1"/>
      </rPr>
      <t xml:space="preserve">  </t>
    </r>
    <r>
      <rPr>
        <sz val="11.5"/>
        <rFont val="Arial"/>
        <family val="2"/>
      </rPr>
      <t>Individual shareholders holding nominal share capital in excess of Rs. 1 lakh.</t>
    </r>
  </si>
  <si>
    <t xml:space="preserve">Sub-Total (B)(2)  </t>
  </si>
  <si>
    <t>Total Public Shareholding (B)= (B)(1)+(B)(2)</t>
  </si>
  <si>
    <t>TOTAL  (A)+(B)</t>
  </si>
  <si>
    <t>(C)</t>
  </si>
  <si>
    <t xml:space="preserve">Shares held by Custodians and  against which Depository Receipts have been issued </t>
  </si>
  <si>
    <t>GRAND TOTAL  (A)+(B)+(C)</t>
  </si>
  <si>
    <t>(I)(b)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</si>
  <si>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</si>
  <si>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</si>
  <si>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</si>
  <si>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</si>
  <si>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</si>
  <si>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(I)(c)</t>
  </si>
  <si>
    <r>
      <t>Statement showing Shareholding of persons belonging to the category “</t>
    </r>
    <r>
      <rPr>
        <b/>
        <u val="single"/>
        <sz val="11.5"/>
        <rFont val="Arial"/>
        <family val="2"/>
      </rPr>
      <t xml:space="preserve">Public” and </t>
    </r>
    <r>
      <rPr>
        <b/>
        <u val="single"/>
        <sz val="12"/>
        <rFont val="Arial"/>
        <family val="2"/>
      </rPr>
      <t>holding more than 1% of the total number of shares</t>
    </r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</si>
  <si>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</si>
  <si>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</si>
  <si>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</si>
  <si>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</si>
  <si>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</si>
  <si>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</si>
  <si>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</si>
  <si>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 xml:space="preserve">Number of outstanding DRs </t>
  </si>
  <si>
    <t>Number of shares underlying outstanding DRs</t>
  </si>
  <si>
    <t>Shares underlying outstanding DRs as a percentage of total number of shares {i.e., Grand Total (A)+(B)+(C) indicated in Statement at para (I)(a) above}</t>
  </si>
  <si>
    <t>(II)(b)</t>
  </si>
  <si>
    <r>
      <t>Statement showing Holding of Depository Receipts (DRs), where underlying shares are</t>
    </r>
    <r>
      <rPr>
        <b/>
        <u val="single"/>
        <sz val="11.5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in excess of 1% of the total number of shares </t>
    </r>
  </si>
  <si>
    <t>Name of the DR Holder</t>
  </si>
  <si>
    <t xml:space="preserve">Number of shares underlying outstanding DRs </t>
  </si>
  <si>
    <t>(1)</t>
  </si>
  <si>
    <t>(2)</t>
  </si>
  <si>
    <t xml:space="preserve">Trust </t>
  </si>
  <si>
    <t>Non Resident Indians</t>
  </si>
  <si>
    <t>Clearing Members</t>
  </si>
  <si>
    <t>-</t>
  </si>
  <si>
    <t xml:space="preserve">Total number of sharesholders </t>
  </si>
  <si>
    <t xml:space="preserve">Number of shares </t>
  </si>
  <si>
    <t xml:space="preserve"> </t>
  </si>
  <si>
    <t>--</t>
  </si>
  <si>
    <t>(1) (a)</t>
  </si>
  <si>
    <t xml:space="preserve">Name of the Company: P V R  Limited                                                          </t>
  </si>
  <si>
    <t>BIJLI INVESTMENTS PVT LTD</t>
  </si>
  <si>
    <t>PRIYA EXHIBITORS PVT LTD</t>
  </si>
  <si>
    <t>AJJAY BIJLI</t>
  </si>
  <si>
    <t>Statement showing Shareholding of persons belonging to the category “Promoter and Promoter Group”</t>
  </si>
  <si>
    <t>T ROWE PRICE NEW ASIA FUND</t>
  </si>
  <si>
    <t xml:space="preserve">BIJLI INVESTMENTS PVT LTD                            </t>
  </si>
  <si>
    <t xml:space="preserve">PRIYA EXHIBITORS PVT LTD                             </t>
  </si>
  <si>
    <t>Scrip Code: BSE : 532689, NSE: PVR</t>
  </si>
  <si>
    <t>FID FUNDS (MAURITIUS) LIMITED</t>
  </si>
  <si>
    <t>OPPENHEIMER FUNDS, INC. OPPENHEIMER INTERNATIONAL</t>
  </si>
  <si>
    <t>HSBC ADVANTAGE INDIA FUND</t>
  </si>
  <si>
    <t>MATTHEWS INDIA FUND</t>
  </si>
  <si>
    <t>T ROWE PRICE INTERNATIONAL INC A/C T ROWE PRICE NE</t>
  </si>
  <si>
    <t>UTI - EQUITY FUND</t>
  </si>
  <si>
    <t>BIRLA SUN LIFE TRUSTEE COMPANY PVT LIMITED A/C BIR</t>
  </si>
  <si>
    <t>VARIABLE INSURANCE PRODUCTS FUND III - MID CAP POR</t>
  </si>
  <si>
    <t>BENGAL FINANCE &amp;  INVESTMENT PVT. LTD</t>
  </si>
  <si>
    <t>SHIVANAND SHANKAR MANKEKAR</t>
  </si>
  <si>
    <t>LAXMI SHIVANAND MANKEKAR</t>
  </si>
  <si>
    <t xml:space="preserve"> Statement showing Shareholding Pattern  as on 31.03.2008</t>
  </si>
  <si>
    <t>Quarter ended: 31.03.2008</t>
  </si>
  <si>
    <t xml:space="preserve">Category of Shareholders (Promoters / Public) </t>
  </si>
  <si>
    <t>SUNIDHI SECURITIES &amp; FINANCE LIMITED</t>
  </si>
  <si>
    <t>Promoter Bodies Corporate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</si>
</sst>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</numFmts>
  <fonts count="1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.5"/>
      <name val="Arial"/>
      <family val="2"/>
    </font>
    <font>
      <sz val="11.5"/>
      <name val="Arial"/>
      <family val="2"/>
    </font>
    <font>
      <sz val="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single"/>
      <sz val="11.5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8"/>
      <name val="Courier New"/>
      <family val="3"/>
    </font>
    <font>
      <b/>
      <sz val="11.5"/>
      <color indexed="12"/>
      <name val="Arial"/>
      <family val="2"/>
    </font>
    <font>
      <sz val="11.5"/>
      <color indexed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7"/>
    </xf>
    <xf numFmtId="0" fontId="8" fillId="0" borderId="0" xfId="0" applyFont="1" applyAlignment="1">
      <alignment horizontal="left" indent="7"/>
    </xf>
    <xf numFmtId="0" fontId="7" fillId="0" borderId="0" xfId="0" applyFont="1" applyAlignment="1">
      <alignment horizontal="left" indent="2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/>
    </xf>
    <xf numFmtId="0" fontId="10" fillId="0" borderId="1" xfId="20" applyBorder="1" applyAlignment="1">
      <alignment horizontal="center" vertical="top" wrapText="1"/>
    </xf>
    <xf numFmtId="0" fontId="10" fillId="0" borderId="1" xfId="20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 quotePrefix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indent="2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1" fontId="4" fillId="0" borderId="1" xfId="0" applyNumberFormat="1" applyFont="1" applyBorder="1" applyAlignment="1">
      <alignment vertical="top"/>
    </xf>
    <xf numFmtId="1" fontId="3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right" vertical="top" wrapText="1"/>
    </xf>
    <xf numFmtId="2" fontId="3" fillId="0" borderId="5" xfId="0" applyNumberFormat="1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vertical="top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3" fillId="0" borderId="3" xfId="0" applyFont="1" applyBorder="1" applyAlignment="1" quotePrefix="1">
      <alignment horizontal="center" vertical="top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/>
    </xf>
    <xf numFmtId="2" fontId="3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3" fillId="0" borderId="8" xfId="0" applyFont="1" applyBorder="1" applyAlignment="1">
      <alignment horizontal="center" vertical="top"/>
    </xf>
    <xf numFmtId="2" fontId="3" fillId="0" borderId="9" xfId="0" applyNumberFormat="1" applyFont="1" applyBorder="1" applyAlignment="1">
      <alignment vertical="top" wrapText="1"/>
    </xf>
    <xf numFmtId="0" fontId="10" fillId="0" borderId="1" xfId="20" applyBorder="1" applyAlignment="1">
      <alignment horizontal="justify" vertical="top" wrapText="1"/>
    </xf>
    <xf numFmtId="0" fontId="13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justify"/>
    </xf>
    <xf numFmtId="2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13" fillId="0" borderId="1" xfId="0" applyFont="1" applyBorder="1" applyAlignment="1">
      <alignment horizontal="right"/>
    </xf>
    <xf numFmtId="0" fontId="4" fillId="0" borderId="1" xfId="0" applyFont="1" applyBorder="1" applyAlignment="1" quotePrefix="1">
      <alignment horizontal="center" vertical="top" wrapText="1"/>
    </xf>
    <xf numFmtId="2" fontId="3" fillId="0" borderId="5" xfId="0" applyNumberFormat="1" applyFont="1" applyBorder="1" applyAlignment="1">
      <alignment horizontal="right" vertical="top" wrapText="1"/>
    </xf>
    <xf numFmtId="0" fontId="15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/>
    </xf>
    <xf numFmtId="2" fontId="3" fillId="0" borderId="10" xfId="0" applyNumberFormat="1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2" fontId="3" fillId="0" borderId="14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2" fontId="17" fillId="0" borderId="15" xfId="0" applyNumberFormat="1" applyFont="1" applyBorder="1" applyAlignment="1">
      <alignment vertical="top" wrapText="1"/>
    </xf>
    <xf numFmtId="2" fontId="17" fillId="0" borderId="16" xfId="0" applyNumberFormat="1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2" fontId="17" fillId="0" borderId="12" xfId="0" applyNumberFormat="1" applyFont="1" applyBorder="1" applyAlignment="1">
      <alignment vertical="top" wrapText="1"/>
    </xf>
    <xf numFmtId="2" fontId="17" fillId="0" borderId="13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top" wrapText="1"/>
    </xf>
    <xf numFmtId="2" fontId="17" fillId="0" borderId="19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62"/>
  <sheetViews>
    <sheetView tabSelected="1" workbookViewId="0" topLeftCell="B52">
      <selection activeCell="K43" sqref="K43:L50"/>
    </sheetView>
  </sheetViews>
  <sheetFormatPr defaultColWidth="9.140625" defaultRowHeight="12.75"/>
  <cols>
    <col min="2" max="2" width="18.57421875" style="0" bestFit="1" customWidth="1"/>
    <col min="3" max="3" width="43.8515625" style="0" customWidth="1"/>
    <col min="4" max="4" width="15.28125" style="0" customWidth="1"/>
    <col min="5" max="5" width="14.421875" style="0" customWidth="1"/>
    <col min="6" max="6" width="17.57421875" style="0" customWidth="1"/>
    <col min="7" max="7" width="18.28125" style="0" customWidth="1"/>
    <col min="9" max="9" width="11.421875" style="0" customWidth="1"/>
  </cols>
  <sheetData>
    <row r="6" spans="2:9" ht="15.75">
      <c r="B6" s="53" t="s">
        <v>83</v>
      </c>
      <c r="C6" s="71" t="s">
        <v>104</v>
      </c>
      <c r="D6" s="71"/>
      <c r="E6" s="71"/>
      <c r="F6" s="71"/>
      <c r="G6" s="71"/>
      <c r="H6" s="71"/>
      <c r="I6" s="71"/>
    </row>
    <row r="7" spans="2:9" ht="15">
      <c r="B7" s="87" t="s">
        <v>84</v>
      </c>
      <c r="C7" s="88"/>
      <c r="D7" s="88"/>
      <c r="E7" s="88"/>
      <c r="F7" s="88"/>
      <c r="G7" s="88"/>
      <c r="H7" s="88"/>
      <c r="I7" s="89"/>
    </row>
    <row r="8" spans="2:9" ht="15">
      <c r="B8" s="87" t="s">
        <v>92</v>
      </c>
      <c r="C8" s="88"/>
      <c r="D8" s="88"/>
      <c r="E8" s="88"/>
      <c r="F8" s="84" t="s">
        <v>105</v>
      </c>
      <c r="G8" s="84"/>
      <c r="H8" s="84"/>
      <c r="I8" s="84"/>
    </row>
    <row r="9" spans="2:9" ht="15.75">
      <c r="B9" s="9"/>
      <c r="C9" s="10"/>
      <c r="D9" s="10"/>
      <c r="E9" s="10"/>
      <c r="F9" s="10"/>
      <c r="G9" s="10"/>
      <c r="H9" s="10"/>
      <c r="I9" s="10"/>
    </row>
    <row r="10" spans="2:9" ht="30" customHeight="1">
      <c r="B10" s="83" t="s">
        <v>0</v>
      </c>
      <c r="C10" s="84" t="s">
        <v>1</v>
      </c>
      <c r="D10" s="84" t="s">
        <v>79</v>
      </c>
      <c r="E10" s="84" t="s">
        <v>80</v>
      </c>
      <c r="F10" s="84" t="s">
        <v>2</v>
      </c>
      <c r="G10" s="84" t="s">
        <v>3</v>
      </c>
      <c r="H10" s="84"/>
      <c r="I10" s="84"/>
    </row>
    <row r="11" spans="2:9" ht="30" customHeight="1">
      <c r="B11" s="83"/>
      <c r="C11" s="84"/>
      <c r="D11" s="84"/>
      <c r="E11" s="84"/>
      <c r="F11" s="84"/>
      <c r="G11" s="12" t="s">
        <v>4</v>
      </c>
      <c r="H11" s="85" t="s">
        <v>5</v>
      </c>
      <c r="I11" s="86"/>
    </row>
    <row r="12" spans="2:9" ht="15">
      <c r="B12" s="11" t="s">
        <v>6</v>
      </c>
      <c r="C12" s="13" t="s">
        <v>7</v>
      </c>
      <c r="D12" s="13"/>
      <c r="E12" s="14"/>
      <c r="F12" s="14"/>
      <c r="G12" s="14" t="s">
        <v>8</v>
      </c>
      <c r="H12" s="75"/>
      <c r="I12" s="76"/>
    </row>
    <row r="13" spans="2:9" ht="15">
      <c r="B13" s="16" t="s">
        <v>73</v>
      </c>
      <c r="C13" s="17" t="s">
        <v>9</v>
      </c>
      <c r="D13" s="17"/>
      <c r="E13" s="14"/>
      <c r="F13" s="14"/>
      <c r="G13" s="14"/>
      <c r="H13" s="75"/>
      <c r="I13" s="76"/>
    </row>
    <row r="14" spans="2:9" ht="15">
      <c r="B14" s="18" t="s">
        <v>10</v>
      </c>
      <c r="C14" s="7" t="s">
        <v>11</v>
      </c>
      <c r="D14" s="24">
        <v>1</v>
      </c>
      <c r="E14" s="14">
        <v>18172</v>
      </c>
      <c r="F14" s="14">
        <v>18172</v>
      </c>
      <c r="G14" s="26">
        <f>+E14*100/E53</f>
        <v>0.07896107868863429</v>
      </c>
      <c r="H14" s="92">
        <f>+E14*100/E55</f>
        <v>0.07896107868863429</v>
      </c>
      <c r="I14" s="93"/>
    </row>
    <row r="15" spans="2:9" ht="15">
      <c r="B15" s="18" t="s">
        <v>12</v>
      </c>
      <c r="C15" s="7" t="s">
        <v>13</v>
      </c>
      <c r="D15" s="14"/>
      <c r="E15" s="14"/>
      <c r="F15" s="14"/>
      <c r="G15" s="21"/>
      <c r="H15" s="94"/>
      <c r="I15" s="95"/>
    </row>
    <row r="16" spans="2:9" ht="15">
      <c r="B16" s="18" t="s">
        <v>14</v>
      </c>
      <c r="C16" s="7" t="s">
        <v>15</v>
      </c>
      <c r="D16" s="14">
        <v>2</v>
      </c>
      <c r="E16" s="14">
        <v>9305597</v>
      </c>
      <c r="F16" s="14">
        <v>9305597</v>
      </c>
      <c r="G16" s="26">
        <f>+E16*100/E53</f>
        <v>40.4347334889786</v>
      </c>
      <c r="H16" s="92">
        <f>+E16*100/E55</f>
        <v>40.4347334889786</v>
      </c>
      <c r="I16" s="93"/>
    </row>
    <row r="17" spans="2:9" ht="14.25">
      <c r="B17" s="18" t="s">
        <v>16</v>
      </c>
      <c r="C17" s="7" t="s">
        <v>17</v>
      </c>
      <c r="D17" s="14"/>
      <c r="E17" s="14"/>
      <c r="F17" s="14"/>
      <c r="G17" s="14"/>
      <c r="H17" s="96"/>
      <c r="I17" s="97"/>
    </row>
    <row r="18" spans="2:9" ht="14.25">
      <c r="B18" s="18" t="s">
        <v>18</v>
      </c>
      <c r="C18" s="7" t="s">
        <v>39</v>
      </c>
      <c r="D18" s="14"/>
      <c r="E18" s="14"/>
      <c r="F18" s="14"/>
      <c r="G18" s="14"/>
      <c r="H18" s="96"/>
      <c r="I18" s="97"/>
    </row>
    <row r="19" spans="2:9" ht="15">
      <c r="B19" s="11"/>
      <c r="C19" s="19" t="s">
        <v>19</v>
      </c>
      <c r="D19" s="25">
        <f>SUM(D14:D18)</f>
        <v>3</v>
      </c>
      <c r="E19" s="21">
        <f>SUM(E14:E18)</f>
        <v>9323769</v>
      </c>
      <c r="F19" s="21">
        <f>SUM(F14:F18)</f>
        <v>9323769</v>
      </c>
      <c r="G19" s="26">
        <f>+E19*100/E53</f>
        <v>40.51369456766724</v>
      </c>
      <c r="H19" s="92">
        <f>+E19*100/E55</f>
        <v>40.51369456766724</v>
      </c>
      <c r="I19" s="93"/>
    </row>
    <row r="20" spans="2:9" ht="15">
      <c r="B20" s="16" t="s">
        <v>74</v>
      </c>
      <c r="C20" s="17" t="s">
        <v>20</v>
      </c>
      <c r="D20" s="14"/>
      <c r="E20" s="14"/>
      <c r="F20" s="14"/>
      <c r="G20" s="14"/>
      <c r="H20" s="96"/>
      <c r="I20" s="97"/>
    </row>
    <row r="21" spans="2:9" ht="28.5">
      <c r="B21" s="18" t="s">
        <v>10</v>
      </c>
      <c r="C21" s="7" t="s">
        <v>21</v>
      </c>
      <c r="D21" s="14"/>
      <c r="E21" s="14"/>
      <c r="F21" s="14"/>
      <c r="G21" s="14"/>
      <c r="H21" s="96"/>
      <c r="I21" s="97"/>
    </row>
    <row r="22" spans="2:9" ht="14.25">
      <c r="B22" s="18" t="s">
        <v>12</v>
      </c>
      <c r="C22" s="7" t="s">
        <v>15</v>
      </c>
      <c r="D22" s="14"/>
      <c r="E22" s="14"/>
      <c r="F22" s="14"/>
      <c r="G22" s="14"/>
      <c r="H22" s="96"/>
      <c r="I22" s="97"/>
    </row>
    <row r="23" spans="2:9" ht="14.25">
      <c r="B23" s="18" t="s">
        <v>14</v>
      </c>
      <c r="C23" s="7" t="s">
        <v>22</v>
      </c>
      <c r="D23" s="14"/>
      <c r="E23" s="14"/>
      <c r="F23" s="14"/>
      <c r="G23" s="14"/>
      <c r="H23" s="96"/>
      <c r="I23" s="97"/>
    </row>
    <row r="24" spans="2:9" ht="15" thickBot="1">
      <c r="B24" s="29" t="s">
        <v>16</v>
      </c>
      <c r="C24" s="27" t="s">
        <v>23</v>
      </c>
      <c r="D24" s="28"/>
      <c r="E24" s="28"/>
      <c r="F24" s="28"/>
      <c r="G24" s="28"/>
      <c r="H24" s="98"/>
      <c r="I24" s="99"/>
    </row>
    <row r="25" spans="2:9" ht="15.75" thickBot="1">
      <c r="B25" s="32"/>
      <c r="C25" s="33" t="s">
        <v>24</v>
      </c>
      <c r="D25" s="50"/>
      <c r="E25" s="50"/>
      <c r="F25" s="50"/>
      <c r="G25" s="50"/>
      <c r="H25" s="100"/>
      <c r="I25" s="101"/>
    </row>
    <row r="26" spans="2:9" ht="30.75" thickBot="1">
      <c r="B26" s="32"/>
      <c r="C26" s="40" t="s">
        <v>25</v>
      </c>
      <c r="D26" s="43">
        <f>+D19+D25</f>
        <v>3</v>
      </c>
      <c r="E26" s="43">
        <f>+E19+E25</f>
        <v>9323769</v>
      </c>
      <c r="F26" s="43">
        <f>+F19+F25</f>
        <v>9323769</v>
      </c>
      <c r="G26" s="35">
        <f>+E26*100/E53</f>
        <v>40.51369456766724</v>
      </c>
      <c r="H26" s="102">
        <f>+E26*100/E55</f>
        <v>40.51369456766724</v>
      </c>
      <c r="I26" s="103"/>
    </row>
    <row r="27" spans="2:9" ht="15">
      <c r="B27" s="54"/>
      <c r="C27" s="37"/>
      <c r="D27" s="41"/>
      <c r="E27" s="41"/>
      <c r="F27" s="41"/>
      <c r="G27" s="42"/>
      <c r="H27" s="52"/>
      <c r="I27" s="55"/>
    </row>
    <row r="28" spans="2:9" ht="30" customHeight="1">
      <c r="B28" s="83" t="s">
        <v>0</v>
      </c>
      <c r="C28" s="84" t="s">
        <v>1</v>
      </c>
      <c r="D28" s="84" t="s">
        <v>79</v>
      </c>
      <c r="E28" s="84" t="s">
        <v>80</v>
      </c>
      <c r="F28" s="84" t="s">
        <v>2</v>
      </c>
      <c r="G28" s="84" t="s">
        <v>3</v>
      </c>
      <c r="H28" s="84"/>
      <c r="I28" s="84"/>
    </row>
    <row r="29" spans="2:9" ht="30" customHeight="1">
      <c r="B29" s="83"/>
      <c r="C29" s="84"/>
      <c r="D29" s="84"/>
      <c r="E29" s="84"/>
      <c r="F29" s="84"/>
      <c r="G29" s="12" t="s">
        <v>4</v>
      </c>
      <c r="H29" s="85" t="s">
        <v>5</v>
      </c>
      <c r="I29" s="86"/>
    </row>
    <row r="30" spans="2:9" ht="15">
      <c r="B30" s="11" t="s">
        <v>26</v>
      </c>
      <c r="C30" s="56" t="s">
        <v>27</v>
      </c>
      <c r="D30" s="14"/>
      <c r="E30" s="14"/>
      <c r="F30" s="14"/>
      <c r="G30" s="14"/>
      <c r="H30" s="75"/>
      <c r="I30" s="76"/>
    </row>
    <row r="31" spans="2:9" ht="15">
      <c r="B31" s="16" t="s">
        <v>73</v>
      </c>
      <c r="C31" s="17" t="s">
        <v>28</v>
      </c>
      <c r="D31" s="14"/>
      <c r="E31" s="14"/>
      <c r="F31" s="14"/>
      <c r="G31" s="14"/>
      <c r="H31" s="75"/>
      <c r="I31" s="76"/>
    </row>
    <row r="32" spans="2:9" ht="15">
      <c r="B32" s="18" t="s">
        <v>10</v>
      </c>
      <c r="C32" s="7" t="s">
        <v>29</v>
      </c>
      <c r="D32" s="14">
        <v>14</v>
      </c>
      <c r="E32" s="14">
        <v>2090490</v>
      </c>
      <c r="F32" s="14">
        <v>2090490</v>
      </c>
      <c r="G32" s="26">
        <f>+E32*100/E53</f>
        <v>9.083609145267614</v>
      </c>
      <c r="H32" s="92">
        <f>+E32*100/E55</f>
        <v>9.083609145267614</v>
      </c>
      <c r="I32" s="93"/>
    </row>
    <row r="33" spans="2:9" ht="15">
      <c r="B33" s="18" t="s">
        <v>12</v>
      </c>
      <c r="C33" s="7" t="s">
        <v>30</v>
      </c>
      <c r="D33" s="14">
        <v>0</v>
      </c>
      <c r="E33" s="14">
        <v>0</v>
      </c>
      <c r="F33" s="14">
        <v>0</v>
      </c>
      <c r="G33" s="26">
        <f>+E33*100/E53</f>
        <v>0</v>
      </c>
      <c r="H33" s="92">
        <f>+E33*100/E55</f>
        <v>0</v>
      </c>
      <c r="I33" s="93"/>
    </row>
    <row r="34" spans="2:9" ht="14.25">
      <c r="B34" s="18" t="s">
        <v>14</v>
      </c>
      <c r="C34" s="7" t="s">
        <v>31</v>
      </c>
      <c r="D34" s="14"/>
      <c r="E34" s="14"/>
      <c r="F34" s="14"/>
      <c r="G34" s="14"/>
      <c r="H34" s="96"/>
      <c r="I34" s="97"/>
    </row>
    <row r="35" spans="2:9" ht="14.25">
      <c r="B35" s="18" t="s">
        <v>16</v>
      </c>
      <c r="C35" s="7" t="s">
        <v>32</v>
      </c>
      <c r="D35" s="14"/>
      <c r="E35" s="14"/>
      <c r="F35" s="14"/>
      <c r="G35" s="14"/>
      <c r="H35" s="96"/>
      <c r="I35" s="97"/>
    </row>
    <row r="36" spans="2:9" ht="15">
      <c r="B36" s="18" t="s">
        <v>18</v>
      </c>
      <c r="C36" s="7" t="s">
        <v>33</v>
      </c>
      <c r="D36" s="14">
        <v>1</v>
      </c>
      <c r="E36" s="14">
        <v>59295</v>
      </c>
      <c r="F36" s="14">
        <v>59295</v>
      </c>
      <c r="G36" s="26">
        <f>+E36*100/E55</f>
        <v>0.2576489742924593</v>
      </c>
      <c r="H36" s="92">
        <f>+E36*100/E55</f>
        <v>0.2576489742924593</v>
      </c>
      <c r="I36" s="93"/>
    </row>
    <row r="37" spans="2:9" ht="15">
      <c r="B37" s="18" t="s">
        <v>34</v>
      </c>
      <c r="C37" s="7" t="s">
        <v>35</v>
      </c>
      <c r="D37" s="14">
        <v>14</v>
      </c>
      <c r="E37" s="14">
        <v>7126503</v>
      </c>
      <c r="F37" s="14">
        <v>7126503</v>
      </c>
      <c r="G37" s="26">
        <f>+E37*100/E53</f>
        <v>30.96612173441494</v>
      </c>
      <c r="H37" s="92">
        <f>+E37*100/E55</f>
        <v>30.96612173441494</v>
      </c>
      <c r="I37" s="93"/>
    </row>
    <row r="38" spans="2:9" ht="14.25">
      <c r="B38" s="18" t="s">
        <v>36</v>
      </c>
      <c r="C38" s="7" t="s">
        <v>37</v>
      </c>
      <c r="D38" s="14"/>
      <c r="E38" s="14"/>
      <c r="F38" s="14"/>
      <c r="G38" s="14"/>
      <c r="H38" s="75"/>
      <c r="I38" s="76"/>
    </row>
    <row r="39" spans="2:9" ht="14.25">
      <c r="B39" s="18" t="s">
        <v>38</v>
      </c>
      <c r="C39" s="15" t="s">
        <v>39</v>
      </c>
      <c r="D39" s="14"/>
      <c r="E39" s="14"/>
      <c r="F39" s="14"/>
      <c r="G39" s="14"/>
      <c r="H39" s="75"/>
      <c r="I39" s="76"/>
    </row>
    <row r="40" spans="2:9" ht="15.75" thickBot="1">
      <c r="B40" s="29"/>
      <c r="C40" s="27"/>
      <c r="D40" s="28"/>
      <c r="E40" s="28"/>
      <c r="F40" s="28"/>
      <c r="G40" s="44"/>
      <c r="H40" s="69"/>
      <c r="I40" s="81"/>
    </row>
    <row r="41" spans="2:9" ht="15.75" thickBot="1">
      <c r="B41" s="49"/>
      <c r="C41" s="33" t="s">
        <v>40</v>
      </c>
      <c r="D41" s="43">
        <f>SUM(D32:D39)</f>
        <v>29</v>
      </c>
      <c r="E41" s="43">
        <f>SUM(E32:E39)</f>
        <v>9276288</v>
      </c>
      <c r="F41" s="43">
        <f>SUM(F32:F39)</f>
        <v>9276288</v>
      </c>
      <c r="G41" s="35">
        <f>+E41*100/E53</f>
        <v>40.307379853975014</v>
      </c>
      <c r="H41" s="102">
        <f>+E41*100/E55</f>
        <v>40.307379853975014</v>
      </c>
      <c r="I41" s="103"/>
    </row>
    <row r="42" spans="2:9" ht="15">
      <c r="B42" s="45" t="s">
        <v>74</v>
      </c>
      <c r="C42" s="46" t="s">
        <v>41</v>
      </c>
      <c r="D42" s="47"/>
      <c r="E42" s="47"/>
      <c r="F42" s="47"/>
      <c r="G42" s="48"/>
      <c r="H42" s="77"/>
      <c r="I42" s="78"/>
    </row>
    <row r="43" spans="2:9" ht="15">
      <c r="B43" s="18" t="s">
        <v>10</v>
      </c>
      <c r="C43" s="7" t="s">
        <v>15</v>
      </c>
      <c r="D43" s="14">
        <v>459</v>
      </c>
      <c r="E43" s="14">
        <v>1518720</v>
      </c>
      <c r="F43" s="14">
        <v>1518720</v>
      </c>
      <c r="G43" s="26">
        <f>+E43*100/E55</f>
        <v>6.59915085989449</v>
      </c>
      <c r="H43" s="92">
        <f>+E43*100/E55</f>
        <v>6.59915085989449</v>
      </c>
      <c r="I43" s="93"/>
    </row>
    <row r="44" spans="2:9" ht="15">
      <c r="B44" s="82" t="s">
        <v>12</v>
      </c>
      <c r="C44" s="7" t="s">
        <v>42</v>
      </c>
      <c r="H44" s="79" t="s">
        <v>81</v>
      </c>
      <c r="I44" s="80"/>
    </row>
    <row r="45" spans="2:9" ht="28.5">
      <c r="B45" s="82"/>
      <c r="C45" s="7" t="s">
        <v>43</v>
      </c>
      <c r="D45" s="28">
        <v>18183</v>
      </c>
      <c r="E45" s="28">
        <v>1707213</v>
      </c>
      <c r="F45" s="28">
        <v>1691485</v>
      </c>
      <c r="G45" s="26">
        <f>+E45*100/E53</f>
        <v>7.418191725250903</v>
      </c>
      <c r="H45" s="79">
        <f>+E45*100/E55</f>
        <v>7.418191725250903</v>
      </c>
      <c r="I45" s="80"/>
    </row>
    <row r="46" spans="2:9" ht="28.5">
      <c r="B46" s="82"/>
      <c r="C46" s="7" t="s">
        <v>44</v>
      </c>
      <c r="D46" s="47">
        <v>21</v>
      </c>
      <c r="E46" s="47">
        <v>958900</v>
      </c>
      <c r="F46" s="47">
        <v>958900</v>
      </c>
      <c r="G46" s="26">
        <f>+E46*100/E53</f>
        <v>4.166617783102104</v>
      </c>
      <c r="H46" s="79">
        <f>+E46*100/E55</f>
        <v>4.166617783102104</v>
      </c>
      <c r="I46" s="80"/>
    </row>
    <row r="47" spans="2:9" ht="14.25">
      <c r="B47" s="18" t="s">
        <v>14</v>
      </c>
      <c r="C47" s="15" t="s">
        <v>39</v>
      </c>
      <c r="D47" s="14"/>
      <c r="E47" s="14"/>
      <c r="F47" s="14"/>
      <c r="G47" s="14"/>
      <c r="H47" s="75"/>
      <c r="I47" s="76"/>
    </row>
    <row r="48" spans="2:9" ht="15">
      <c r="B48" s="18"/>
      <c r="C48" s="15" t="s">
        <v>76</v>
      </c>
      <c r="D48" s="14">
        <v>154</v>
      </c>
      <c r="E48" s="14">
        <v>84223</v>
      </c>
      <c r="F48" s="14">
        <v>84223</v>
      </c>
      <c r="G48" s="26">
        <f>+E48*100/E53</f>
        <v>0.36596626295360146</v>
      </c>
      <c r="H48" s="92">
        <f>+E48*100/E55</f>
        <v>0.36596626295360146</v>
      </c>
      <c r="I48" s="93"/>
    </row>
    <row r="49" spans="2:9" ht="15">
      <c r="B49" s="18"/>
      <c r="C49" s="15" t="s">
        <v>75</v>
      </c>
      <c r="D49" s="14">
        <v>4</v>
      </c>
      <c r="E49" s="14">
        <v>237</v>
      </c>
      <c r="F49" s="14">
        <v>237</v>
      </c>
      <c r="G49" s="26">
        <f>+E49*100/E53</f>
        <v>0.0010298137601368218</v>
      </c>
      <c r="H49" s="92">
        <f>+E49*100/E55</f>
        <v>0.0010298137601368218</v>
      </c>
      <c r="I49" s="93"/>
    </row>
    <row r="50" spans="2:9" ht="15.75" thickBot="1">
      <c r="B50" s="18"/>
      <c r="C50" s="15" t="s">
        <v>77</v>
      </c>
      <c r="D50" s="14">
        <v>70</v>
      </c>
      <c r="E50" s="14">
        <v>144520</v>
      </c>
      <c r="F50" s="14">
        <v>144520</v>
      </c>
      <c r="G50" s="26">
        <f>+E50*100/E53</f>
        <v>0.6279691333965126</v>
      </c>
      <c r="H50" s="104">
        <f>+E50*100/E55</f>
        <v>0.6279691333965126</v>
      </c>
      <c r="I50" s="105"/>
    </row>
    <row r="51" spans="2:10" ht="15.75" thickBot="1">
      <c r="B51" s="32"/>
      <c r="C51" s="33" t="s">
        <v>45</v>
      </c>
      <c r="D51" s="43">
        <f>SUM(D43:D50)</f>
        <v>18891</v>
      </c>
      <c r="E51" s="43">
        <f>SUM(E43:E50)</f>
        <v>4413813</v>
      </c>
      <c r="F51" s="43">
        <f>SUM(F43:F50)</f>
        <v>4398085</v>
      </c>
      <c r="G51" s="35">
        <f>+E51*100/E53</f>
        <v>19.178925578357745</v>
      </c>
      <c r="H51" s="72">
        <f>+E51*100/E55</f>
        <v>19.178925578357745</v>
      </c>
      <c r="I51" s="73"/>
      <c r="J51" s="60" t="s">
        <v>81</v>
      </c>
    </row>
    <row r="52" spans="2:10" ht="30.75" thickBot="1">
      <c r="B52" s="36"/>
      <c r="C52" s="37" t="s">
        <v>46</v>
      </c>
      <c r="D52" s="41">
        <f>+D41+D51</f>
        <v>18920</v>
      </c>
      <c r="E52" s="41">
        <f>+E41+E51</f>
        <v>13690101</v>
      </c>
      <c r="F52" s="41">
        <f>+F41+F51</f>
        <v>13674373</v>
      </c>
      <c r="G52" s="42">
        <f>+E52*100/E53</f>
        <v>59.48630543233276</v>
      </c>
      <c r="H52" s="72">
        <f>+E52*100/E55</f>
        <v>59.48630543233276</v>
      </c>
      <c r="I52" s="74"/>
      <c r="J52" s="60" t="s">
        <v>81</v>
      </c>
    </row>
    <row r="53" spans="2:9" ht="15.75" thickBot="1">
      <c r="B53" s="32"/>
      <c r="C53" s="40" t="s">
        <v>47</v>
      </c>
      <c r="D53" s="34">
        <f>+D26+D52</f>
        <v>18923</v>
      </c>
      <c r="E53" s="34">
        <f>+E26+E52</f>
        <v>23013870</v>
      </c>
      <c r="F53" s="34">
        <f>+F26+F52</f>
        <v>22998142</v>
      </c>
      <c r="G53" s="35">
        <f>+E53*100/E53</f>
        <v>100</v>
      </c>
      <c r="H53" s="72">
        <f>+E53*100/E55</f>
        <v>100</v>
      </c>
      <c r="I53" s="73"/>
    </row>
    <row r="54" spans="2:9" ht="45.75" thickBot="1">
      <c r="B54" s="36" t="s">
        <v>48</v>
      </c>
      <c r="C54" s="37" t="s">
        <v>49</v>
      </c>
      <c r="D54" s="39">
        <v>0</v>
      </c>
      <c r="E54" s="38">
        <v>0</v>
      </c>
      <c r="F54" s="39">
        <v>0</v>
      </c>
      <c r="G54" s="26">
        <f>+E54*100/E53</f>
        <v>0</v>
      </c>
      <c r="H54" s="72">
        <f>+E54*100/E55</f>
        <v>0</v>
      </c>
      <c r="I54" s="74"/>
    </row>
    <row r="55" spans="2:9" ht="15.75" thickBot="1">
      <c r="B55" s="32"/>
      <c r="C55" s="33" t="s">
        <v>50</v>
      </c>
      <c r="D55" s="34">
        <f>+D19+D52+D54</f>
        <v>18923</v>
      </c>
      <c r="E55" s="34">
        <f>+E19+E52+E54</f>
        <v>23013870</v>
      </c>
      <c r="F55" s="34">
        <f>+F19+F52+F54</f>
        <v>22998142</v>
      </c>
      <c r="G55" s="64">
        <f>+G19+G52+G54</f>
        <v>100</v>
      </c>
      <c r="H55" s="72">
        <v>100</v>
      </c>
      <c r="I55" s="73"/>
    </row>
    <row r="56" spans="2:9" ht="14.25">
      <c r="B56" s="30"/>
      <c r="C56" s="30"/>
      <c r="D56" s="30"/>
      <c r="E56" s="30"/>
      <c r="F56" s="30"/>
      <c r="G56" s="31"/>
      <c r="H56" s="77"/>
      <c r="I56" s="78"/>
    </row>
    <row r="57" spans="2:9" ht="15">
      <c r="B57" s="20"/>
      <c r="C57" s="10"/>
      <c r="D57" s="10"/>
      <c r="E57" s="10"/>
      <c r="F57" s="10"/>
      <c r="G57" s="18"/>
      <c r="H57" s="75"/>
      <c r="I57" s="76"/>
    </row>
    <row r="62" ht="12.75">
      <c r="D62" t="s">
        <v>81</v>
      </c>
    </row>
  </sheetData>
  <mergeCells count="62">
    <mergeCell ref="B7:I7"/>
    <mergeCell ref="B8:E8"/>
    <mergeCell ref="F8:I8"/>
    <mergeCell ref="B10:B11"/>
    <mergeCell ref="C10:C11"/>
    <mergeCell ref="D10:D11"/>
    <mergeCell ref="E10:E11"/>
    <mergeCell ref="F10:F11"/>
    <mergeCell ref="G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B28:B29"/>
    <mergeCell ref="C28:C29"/>
    <mergeCell ref="D28:D29"/>
    <mergeCell ref="E28:E29"/>
    <mergeCell ref="F28:F29"/>
    <mergeCell ref="G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B44:B46"/>
    <mergeCell ref="H44:I44"/>
    <mergeCell ref="H45:I45"/>
    <mergeCell ref="H46:I46"/>
    <mergeCell ref="H49:I49"/>
    <mergeCell ref="H50:I50"/>
    <mergeCell ref="H42:I42"/>
    <mergeCell ref="H43:I43"/>
    <mergeCell ref="C6:I6"/>
    <mergeCell ref="H51:I51"/>
    <mergeCell ref="H52:I52"/>
    <mergeCell ref="H57:I57"/>
    <mergeCell ref="H53:I53"/>
    <mergeCell ref="H54:I54"/>
    <mergeCell ref="H55:I55"/>
    <mergeCell ref="H56:I56"/>
    <mergeCell ref="H47:I47"/>
    <mergeCell ref="H48:I48"/>
  </mergeCells>
  <hyperlinks>
    <hyperlink ref="G11" location="_ftn1" display="_ftn1"/>
    <hyperlink ref="C12" location="_ftn2" display="_ftn2"/>
    <hyperlink ref="C30" location="_ftn3" display="_ftn3"/>
    <hyperlink ref="G29" location="_ftn1" display="_ftn1"/>
  </hyperlinks>
  <printOptions/>
  <pageMargins left="1.17" right="0.75" top="1" bottom="1" header="0.5" footer="0.5"/>
  <pageSetup horizontalDpi="600" verticalDpi="600" orientation="portrait" scale="53" r:id="rId1"/>
  <ignoredErrors>
    <ignoredError sqref="B13 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4:F50"/>
  <sheetViews>
    <sheetView workbookViewId="0" topLeftCell="A1">
      <selection activeCell="H36" sqref="H36"/>
    </sheetView>
  </sheetViews>
  <sheetFormatPr defaultColWidth="9.140625" defaultRowHeight="12.75"/>
  <cols>
    <col min="2" max="2" width="8.140625" style="0" customWidth="1"/>
    <col min="3" max="3" width="77.00390625" style="0" bestFit="1" customWidth="1"/>
    <col min="4" max="4" width="23.421875" style="0" customWidth="1"/>
    <col min="5" max="5" width="41.28125" style="0" customWidth="1"/>
    <col min="6" max="6" width="27.7109375" style="0" customWidth="1"/>
  </cols>
  <sheetData>
    <row r="4" ht="12.75">
      <c r="C4" t="s">
        <v>81</v>
      </c>
    </row>
    <row r="5" spans="2:6" ht="28.5" customHeight="1">
      <c r="B5" s="59" t="s">
        <v>51</v>
      </c>
      <c r="C5" s="91" t="s">
        <v>88</v>
      </c>
      <c r="D5" s="91"/>
      <c r="E5" s="91"/>
      <c r="F5" s="23"/>
    </row>
    <row r="6" ht="15.75">
      <c r="B6" s="2"/>
    </row>
    <row r="7" spans="2:5" ht="60">
      <c r="B7" s="11" t="s">
        <v>52</v>
      </c>
      <c r="C7" s="11" t="s">
        <v>53</v>
      </c>
      <c r="D7" s="8" t="s">
        <v>54</v>
      </c>
      <c r="E7" s="8" t="s">
        <v>55</v>
      </c>
    </row>
    <row r="8" spans="2:5" ht="14.25">
      <c r="B8" s="18">
        <v>1</v>
      </c>
      <c r="C8" s="10" t="s">
        <v>85</v>
      </c>
      <c r="D8" s="10">
        <v>4975597</v>
      </c>
      <c r="E8" s="66">
        <f>D8*100/23013870</f>
        <v>21.61999263922148</v>
      </c>
    </row>
    <row r="9" spans="2:5" ht="14.25">
      <c r="B9" s="18">
        <v>2</v>
      </c>
      <c r="C9" s="10" t="s">
        <v>86</v>
      </c>
      <c r="D9" s="10">
        <v>4330000</v>
      </c>
      <c r="E9" s="66">
        <f>D9*100/23013870</f>
        <v>18.814740849757126</v>
      </c>
    </row>
    <row r="10" spans="2:5" ht="14.25">
      <c r="B10" s="18">
        <v>4</v>
      </c>
      <c r="C10" s="10" t="s">
        <v>87</v>
      </c>
      <c r="D10" s="10">
        <v>18172</v>
      </c>
      <c r="E10" s="66">
        <f>D10*100/23013870</f>
        <v>0.07896107868863429</v>
      </c>
    </row>
    <row r="11" spans="2:5" ht="15">
      <c r="B11" s="82" t="s">
        <v>56</v>
      </c>
      <c r="C11" s="82"/>
      <c r="D11" s="21">
        <f>SUM(D8:D10)</f>
        <v>9323769</v>
      </c>
      <c r="E11" s="26">
        <f>SUM(E8:E10)</f>
        <v>40.513694567667244</v>
      </c>
    </row>
    <row r="12" ht="15">
      <c r="B12" s="3"/>
    </row>
    <row r="13" spans="2:5" ht="39" customHeight="1">
      <c r="B13" s="1" t="s">
        <v>57</v>
      </c>
      <c r="C13" s="90" t="s">
        <v>58</v>
      </c>
      <c r="D13" s="90"/>
      <c r="E13" s="90"/>
    </row>
    <row r="14" ht="15.75">
      <c r="B14" s="2"/>
    </row>
    <row r="15" spans="2:5" ht="60">
      <c r="B15" s="11" t="s">
        <v>52</v>
      </c>
      <c r="C15" s="11" t="s">
        <v>53</v>
      </c>
      <c r="D15" s="8" t="s">
        <v>54</v>
      </c>
      <c r="E15" s="8" t="s">
        <v>55</v>
      </c>
    </row>
    <row r="16" spans="2:5" ht="14.25">
      <c r="B16" s="65">
        <v>1</v>
      </c>
      <c r="C16" s="10" t="s">
        <v>93</v>
      </c>
      <c r="D16" s="10">
        <v>2287737</v>
      </c>
      <c r="E16" s="66">
        <f aca="true" t="shared" si="0" ref="E16:E28">D16*100/23013870</f>
        <v>9.940687941663006</v>
      </c>
    </row>
    <row r="17" spans="2:5" ht="14.25">
      <c r="B17" s="65">
        <v>2</v>
      </c>
      <c r="C17" s="10" t="s">
        <v>94</v>
      </c>
      <c r="D17" s="10">
        <v>1778000</v>
      </c>
      <c r="E17" s="66">
        <f t="shared" si="0"/>
        <v>7.725775803895651</v>
      </c>
    </row>
    <row r="18" spans="2:5" ht="14.25">
      <c r="B18" s="65">
        <v>3</v>
      </c>
      <c r="C18" s="10" t="s">
        <v>89</v>
      </c>
      <c r="D18" s="10">
        <v>1000000</v>
      </c>
      <c r="E18" s="66">
        <f t="shared" si="0"/>
        <v>4.345205738973932</v>
      </c>
    </row>
    <row r="19" spans="2:5" ht="14.25">
      <c r="B19" s="65">
        <v>4</v>
      </c>
      <c r="C19" s="10" t="s">
        <v>96</v>
      </c>
      <c r="D19" s="10">
        <v>804751</v>
      </c>
      <c r="E19" s="66">
        <f t="shared" si="0"/>
        <v>3.4968086636450106</v>
      </c>
    </row>
    <row r="20" spans="2:5" ht="14.25">
      <c r="B20" s="65">
        <v>5</v>
      </c>
      <c r="C20" s="10" t="s">
        <v>101</v>
      </c>
      <c r="D20" s="10">
        <v>500000</v>
      </c>
      <c r="E20" s="66">
        <f t="shared" si="0"/>
        <v>2.172602869486966</v>
      </c>
    </row>
    <row r="21" spans="2:5" ht="14.25">
      <c r="B21" s="65">
        <v>6</v>
      </c>
      <c r="C21" s="10" t="s">
        <v>95</v>
      </c>
      <c r="D21" s="10">
        <v>449190</v>
      </c>
      <c r="E21" s="66">
        <f t="shared" si="0"/>
        <v>1.9518229658897004</v>
      </c>
    </row>
    <row r="22" spans="2:5" ht="14.25">
      <c r="B22" s="65">
        <v>7</v>
      </c>
      <c r="C22" s="10" t="s">
        <v>100</v>
      </c>
      <c r="D22" s="10">
        <v>442073</v>
      </c>
      <c r="E22" s="66">
        <f t="shared" si="0"/>
        <v>1.920898136645423</v>
      </c>
    </row>
    <row r="23" spans="2:5" ht="14.25">
      <c r="B23" s="65">
        <v>8</v>
      </c>
      <c r="C23" s="10" t="s">
        <v>103</v>
      </c>
      <c r="D23" s="10">
        <v>407000</v>
      </c>
      <c r="E23" s="66">
        <f t="shared" si="0"/>
        <v>1.7684987357623903</v>
      </c>
    </row>
    <row r="24" spans="2:6" ht="14.25">
      <c r="B24" s="65">
        <v>9</v>
      </c>
      <c r="C24" s="10" t="s">
        <v>97</v>
      </c>
      <c r="D24" s="10">
        <v>340211</v>
      </c>
      <c r="E24" s="66">
        <f t="shared" si="0"/>
        <v>1.4782867896620604</v>
      </c>
      <c r="F24" s="58"/>
    </row>
    <row r="25" spans="2:6" ht="14.25">
      <c r="B25" s="65">
        <v>10</v>
      </c>
      <c r="C25" s="10" t="s">
        <v>98</v>
      </c>
      <c r="D25" s="10">
        <v>260421</v>
      </c>
      <c r="E25" s="66">
        <f t="shared" si="0"/>
        <v>1.1315828237493304</v>
      </c>
      <c r="F25" s="58"/>
    </row>
    <row r="26" spans="2:6" ht="14.25">
      <c r="B26" s="65">
        <v>11</v>
      </c>
      <c r="C26" s="10" t="s">
        <v>102</v>
      </c>
      <c r="D26" s="10">
        <v>243000</v>
      </c>
      <c r="E26" s="66">
        <f t="shared" si="0"/>
        <v>1.0558849945706654</v>
      </c>
      <c r="F26" s="58"/>
    </row>
    <row r="27" spans="2:6" ht="14.25">
      <c r="B27" s="65">
        <v>12</v>
      </c>
      <c r="C27" s="10" t="s">
        <v>107</v>
      </c>
      <c r="D27" s="10">
        <v>240000</v>
      </c>
      <c r="E27" s="66">
        <f t="shared" si="0"/>
        <v>1.0428493773537437</v>
      </c>
      <c r="F27" s="58"/>
    </row>
    <row r="28" spans="2:6" ht="14.25">
      <c r="B28" s="65">
        <v>13</v>
      </c>
      <c r="C28" s="10" t="s">
        <v>99</v>
      </c>
      <c r="D28" s="10">
        <v>233317</v>
      </c>
      <c r="E28" s="66">
        <f t="shared" si="0"/>
        <v>1.0138103674001808</v>
      </c>
      <c r="F28" s="58"/>
    </row>
    <row r="29" spans="2:5" ht="15">
      <c r="B29" s="83" t="s">
        <v>56</v>
      </c>
      <c r="C29" s="83"/>
      <c r="D29" s="51">
        <f>SUM(D16:D28)</f>
        <v>8985700</v>
      </c>
      <c r="E29" s="67">
        <f>SUM(E16:E28)</f>
        <v>39.04471520869807</v>
      </c>
    </row>
    <row r="30" ht="15.75">
      <c r="B30" s="2"/>
    </row>
    <row r="31" spans="2:5" ht="24" customHeight="1">
      <c r="B31" s="1" t="s">
        <v>59</v>
      </c>
      <c r="C31" s="90" t="s">
        <v>60</v>
      </c>
      <c r="D31" s="90"/>
      <c r="E31" s="90"/>
    </row>
    <row r="32" ht="15.75">
      <c r="B32" s="2"/>
    </row>
    <row r="33" spans="2:6" ht="90">
      <c r="B33" s="11" t="s">
        <v>52</v>
      </c>
      <c r="C33" s="11" t="s">
        <v>53</v>
      </c>
      <c r="D33" s="8" t="s">
        <v>106</v>
      </c>
      <c r="E33" s="8" t="s">
        <v>61</v>
      </c>
      <c r="F33" s="8" t="s">
        <v>62</v>
      </c>
    </row>
    <row r="34" spans="2:6" ht="12.75">
      <c r="B34" s="10">
        <v>1</v>
      </c>
      <c r="C34" s="10" t="s">
        <v>90</v>
      </c>
      <c r="D34" s="10" t="s">
        <v>108</v>
      </c>
      <c r="E34" s="10">
        <v>2609474</v>
      </c>
      <c r="F34" s="66">
        <f>E34*100/23013870</f>
        <v>11.338701400503261</v>
      </c>
    </row>
    <row r="35" spans="2:6" ht="12.75">
      <c r="B35" s="10">
        <v>2</v>
      </c>
      <c r="C35" s="10" t="s">
        <v>91</v>
      </c>
      <c r="D35" s="10" t="s">
        <v>108</v>
      </c>
      <c r="E35" s="10">
        <v>2000000</v>
      </c>
      <c r="F35" s="66">
        <f>E35*100/23013870</f>
        <v>8.690411477947864</v>
      </c>
    </row>
    <row r="36" spans="2:6" s="53" customFormat="1" ht="15.75">
      <c r="B36" s="61"/>
      <c r="C36" s="62" t="s">
        <v>56</v>
      </c>
      <c r="D36" s="57"/>
      <c r="E36" s="57">
        <f>SUM(E34:E35)</f>
        <v>4609474</v>
      </c>
      <c r="F36" s="68">
        <f>SUM(F34:F35)</f>
        <v>20.029112878451123</v>
      </c>
    </row>
    <row r="37" ht="15">
      <c r="B37" s="3"/>
    </row>
    <row r="38" spans="2:3" ht="15.75">
      <c r="B38" s="4" t="s">
        <v>63</v>
      </c>
      <c r="C38" s="5" t="s">
        <v>64</v>
      </c>
    </row>
    <row r="39" ht="15.75">
      <c r="B39" s="6"/>
    </row>
    <row r="40" spans="2:6" ht="105">
      <c r="B40" s="11" t="s">
        <v>52</v>
      </c>
      <c r="C40" s="8" t="s">
        <v>65</v>
      </c>
      <c r="D40" s="8" t="s">
        <v>66</v>
      </c>
      <c r="E40" s="8" t="s">
        <v>67</v>
      </c>
      <c r="F40" s="8" t="s">
        <v>68</v>
      </c>
    </row>
    <row r="41" spans="2:6" ht="14.25">
      <c r="B41" s="18">
        <v>1</v>
      </c>
      <c r="C41" s="63" t="s">
        <v>82</v>
      </c>
      <c r="D41" s="63" t="s">
        <v>82</v>
      </c>
      <c r="E41" s="63" t="s">
        <v>82</v>
      </c>
      <c r="F41" s="63" t="s">
        <v>82</v>
      </c>
    </row>
    <row r="42" spans="2:6" ht="14.25">
      <c r="B42" s="18"/>
      <c r="C42" s="63" t="s">
        <v>82</v>
      </c>
      <c r="D42" s="63" t="s">
        <v>82</v>
      </c>
      <c r="E42" s="63" t="s">
        <v>82</v>
      </c>
      <c r="F42" s="63" t="s">
        <v>82</v>
      </c>
    </row>
    <row r="43" spans="2:6" ht="15">
      <c r="B43" s="83" t="s">
        <v>56</v>
      </c>
      <c r="C43" s="83"/>
      <c r="D43" s="63" t="s">
        <v>82</v>
      </c>
      <c r="E43" s="63" t="s">
        <v>82</v>
      </c>
      <c r="F43" s="63" t="s">
        <v>82</v>
      </c>
    </row>
    <row r="44" ht="15.75">
      <c r="B44" s="6"/>
    </row>
    <row r="45" spans="2:5" ht="15.75">
      <c r="B45" s="1" t="s">
        <v>69</v>
      </c>
      <c r="C45" s="90" t="s">
        <v>70</v>
      </c>
      <c r="D45" s="90"/>
      <c r="E45" s="90"/>
    </row>
    <row r="46" ht="15.75">
      <c r="B46" s="2"/>
    </row>
    <row r="47" spans="2:6" ht="105">
      <c r="B47" s="11" t="s">
        <v>52</v>
      </c>
      <c r="C47" s="8" t="s">
        <v>71</v>
      </c>
      <c r="D47" s="8" t="s">
        <v>65</v>
      </c>
      <c r="E47" s="8" t="s">
        <v>72</v>
      </c>
      <c r="F47" s="8" t="s">
        <v>68</v>
      </c>
    </row>
    <row r="48" spans="2:6" ht="14.25">
      <c r="B48" s="18">
        <v>1</v>
      </c>
      <c r="C48" s="22" t="s">
        <v>78</v>
      </c>
      <c r="D48" s="22" t="s">
        <v>78</v>
      </c>
      <c r="E48" s="18" t="s">
        <v>78</v>
      </c>
      <c r="F48" s="22" t="s">
        <v>78</v>
      </c>
    </row>
    <row r="49" spans="2:6" ht="14.25">
      <c r="B49" s="18">
        <v>2</v>
      </c>
      <c r="C49" s="22" t="s">
        <v>78</v>
      </c>
      <c r="D49" s="22" t="s">
        <v>78</v>
      </c>
      <c r="E49" s="18" t="s">
        <v>78</v>
      </c>
      <c r="F49" s="22" t="s">
        <v>78</v>
      </c>
    </row>
    <row r="50" spans="2:6" ht="15">
      <c r="B50" s="83"/>
      <c r="C50" s="83"/>
      <c r="D50" s="83"/>
      <c r="E50" s="8"/>
      <c r="F50" s="8"/>
    </row>
  </sheetData>
  <mergeCells count="8">
    <mergeCell ref="C5:E5"/>
    <mergeCell ref="B11:C11"/>
    <mergeCell ref="C13:E13"/>
    <mergeCell ref="B29:C29"/>
    <mergeCell ref="B50:D50"/>
    <mergeCell ref="C31:E31"/>
    <mergeCell ref="B43:C43"/>
    <mergeCell ref="C45:E45"/>
  </mergeCells>
  <printOptions/>
  <pageMargins left="0.75" right="0.75" top="1" bottom="1" header="0.5" footer="0.5"/>
  <pageSetup horizontalDpi="600" verticalDpi="600" orientation="portrait" scale="51" r:id="rId1"/>
  <rowBreaks count="1" manualBreakCount="1">
    <brk id="3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G13" sqref="G13"/>
    </sheetView>
  </sheetViews>
  <sheetFormatPr defaultColWidth="9.140625" defaultRowHeight="12.75"/>
  <cols>
    <col min="1" max="1" width="3.00390625" style="58" bestFit="1" customWidth="1"/>
    <col min="2" max="2" width="60.57421875" style="58" bestFit="1" customWidth="1"/>
    <col min="3" max="16384" width="9.140625" style="58" customWidth="1"/>
  </cols>
  <sheetData>
    <row r="1" ht="12.75">
      <c r="A1" s="70"/>
    </row>
    <row r="2" ht="12.75">
      <c r="A2" s="70"/>
    </row>
    <row r="3" ht="12.75">
      <c r="A3" s="70"/>
    </row>
    <row r="4" ht="12.75">
      <c r="A4" s="70"/>
    </row>
    <row r="5" ht="12.75">
      <c r="A5" s="70"/>
    </row>
    <row r="6" ht="12.75">
      <c r="A6" s="70"/>
    </row>
    <row r="7" ht="12.75">
      <c r="A7" s="70"/>
    </row>
    <row r="8" ht="12.75">
      <c r="A8" s="70"/>
    </row>
    <row r="9" ht="12.75">
      <c r="A9" s="70"/>
    </row>
    <row r="10" ht="12.75">
      <c r="A10" s="70"/>
    </row>
    <row r="11" ht="12.75">
      <c r="A11" s="70"/>
    </row>
    <row r="12" ht="12.75">
      <c r="A12" s="70"/>
    </row>
    <row r="13" ht="12.75">
      <c r="A13" s="7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geeta.pai</dc:creator>
  <cp:keywords/>
  <dc:description/>
  <cp:lastModifiedBy>anil.dwivedi</cp:lastModifiedBy>
  <cp:lastPrinted>2008-01-05T07:14:42Z</cp:lastPrinted>
  <dcterms:created xsi:type="dcterms:W3CDTF">2006-05-15T08:42:42Z</dcterms:created>
  <dcterms:modified xsi:type="dcterms:W3CDTF">2008-04-10T05:31:50Z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-1866280293</vt:i4>
  </property>
  <property fmtid="{D5CDD505-2E9C-101B-9397-08002B2CF9AE}" pid="3" name="_EmailSubject">
    <vt:lpwstr>SHP</vt:lpwstr>
  </property>
  <property fmtid="{D5CDD505-2E9C-101B-9397-08002B2CF9AE}" pid="4" name="_AuthorEmail">
    <vt:lpwstr>pesi.patel@kotak.com</vt:lpwstr>
  </property>
  <property fmtid="{D5CDD505-2E9C-101B-9397-08002B2CF9AE}" pid="5" name="_AuthorEmailDisplayName">
    <vt:lpwstr>Pesi Patel    //Kotak /Bank</vt:lpwstr>
  </property>
  <property fmtid="{D5CDD505-2E9C-101B-9397-08002B2CF9AE}" pid="6" name="_PreviousAdHocReviewCycleID">
    <vt:i4>1613593162</vt:i4>
  </property>
  <property fmtid="{D5CDD505-2E9C-101B-9397-08002B2CF9AE}" pid="7" name="_ReviewingToolsShownOnce">
    <vt:lpwstr/>
  </property>
</Properties>
</file>